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<sst xmlns="http://schemas.openxmlformats.org/spreadsheetml/2006/main" count="288" uniqueCount="109">
  <si>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</si>
  <si>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</si>
  <si>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</si>
  <si>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</si>
  <si>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</si>
  <si>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</si>
  <si>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</si>
  <si>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</si>
  <si>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</si>
  <si>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</si>
  <si>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</si>
  <si>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</si>
  <si>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</si>
  <si>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</si>
  <si>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</si>
  <si>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</si>
  <si>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</si>
  <si>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</si>
  <si>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</si>
  <si>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</si>
  <si>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</si>
  <si>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</si>
  <si>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</si>
  <si>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</si>
  <si>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</si>
  <si>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</si>
  <si>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</si>
  <si>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</si>
  <si>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</si>
  <si>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</si>
  <si>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</si>
  <si>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</si>
  <si>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</si>
  <si>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</si>
  <si>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</si>
  <si>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</si>
  <si>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</si>
  <si>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</si>
  <si>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</si>
  <si>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</si>
  <si>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</si>
  <si>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</si>
  <si>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</si>
  <si>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</si>
  <si>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</si>
  <si>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</si>
  <si>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</si>
  <si>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</si>
  <si>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</si>
  <si>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</si>
  <si>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</si>
  <si>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</si>
  <si>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</si>
  <si>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</si>
  <si>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</si>
  <si>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</si>
  <si>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</si>
  <si>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</si>
  <si>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</si>
  <si>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</si>
  <si>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</si>
  <si>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</si>
  <si>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</si>
  <si>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</si>
  <si>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</si>
  <si>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</si>
  <si>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</si>
  <si>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</si>
  <si>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</si>
  <si>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</si>
  <si>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</si>
  <si>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</si>
  <si>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</si>
  <si>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</si>
  <si>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</si>
  <si>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</si>
  <si>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</si>
  <si>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</si>
  <si>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</si>
  <si>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</si>
  <si>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</si>
  <si>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</si>
  <si>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</si>
  <si>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</si>
  <si>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</si>
  <si>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</si>
  <si>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</si>
  <si>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</si>
  <si>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</si>
  <si>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</si>
  <si>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</si>
  <si>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</si>
  <si>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</si>
  <si>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</si>
  <si>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</si>
  <si>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</si>
  <si>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</si>
  <si>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</si>
  <si>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</si>
  <si>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</si>
  <si>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</si>
  <si>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</si>
  <si>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</si>
  <si>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</si>
  <si>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</si>
  <si>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17.07.2017</t>
  </si>
  <si>
    <r>
      <t xml:space="preserve">станом на 17.07.2017р.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</si>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</sst>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3.35"/>
      <color indexed="8"/>
      <name val="Times New Roman"/>
      <family val="0"/>
    </font>
    <font>
      <sz val="3.15"/>
      <color indexed="8"/>
      <name val="Times New Roman"/>
      <family val="0"/>
    </font>
    <font>
      <sz val="4.35"/>
      <color indexed="8"/>
      <name val="Times New Roman"/>
      <family val="0"/>
    </font>
    <font>
      <sz val="8.4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2590180"/>
        <c:axId val="24876165"/>
      </c:lineChart>
      <c:catAx>
        <c:axId val="325901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76165"/>
        <c:crosses val="autoZero"/>
        <c:auto val="0"/>
        <c:lblOffset val="100"/>
        <c:tickLblSkip val="1"/>
        <c:noMultiLvlLbl val="0"/>
      </c:catAx>
      <c:valAx>
        <c:axId val="248761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901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2558894"/>
        <c:axId val="1703455"/>
      </c:lineChart>
      <c:catAx>
        <c:axId val="225588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3455"/>
        <c:crosses val="autoZero"/>
        <c:auto val="0"/>
        <c:lblOffset val="100"/>
        <c:tickLblSkip val="1"/>
        <c:noMultiLvlLbl val="0"/>
      </c:catAx>
      <c:valAx>
        <c:axId val="17034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588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5331096"/>
        <c:axId val="3762137"/>
      </c:lineChart>
      <c:catAx>
        <c:axId val="153310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2137"/>
        <c:crosses val="autoZero"/>
        <c:auto val="0"/>
        <c:lblOffset val="100"/>
        <c:tickLblSkip val="1"/>
        <c:noMultiLvlLbl val="0"/>
      </c:catAx>
      <c:valAx>
        <c:axId val="37621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310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3859234"/>
        <c:axId val="36297651"/>
      </c:lineChart>
      <c:catAx>
        <c:axId val="338592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97651"/>
        <c:crosses val="autoZero"/>
        <c:auto val="0"/>
        <c:lblOffset val="100"/>
        <c:tickLblSkip val="1"/>
        <c:noMultiLvlLbl val="0"/>
      </c:catAx>
      <c:valAx>
        <c:axId val="362976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5923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8243404"/>
        <c:axId val="54428589"/>
      </c:lineChart>
      <c:catAx>
        <c:axId val="582434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28589"/>
        <c:crosses val="autoZero"/>
        <c:auto val="0"/>
        <c:lblOffset val="100"/>
        <c:tickLblSkip val="1"/>
        <c:noMultiLvlLbl val="0"/>
      </c:catAx>
      <c:valAx>
        <c:axId val="544285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434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0095254"/>
        <c:axId val="46639559"/>
      </c:lineChart>
      <c:catAx>
        <c:axId val="200952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9559"/>
        <c:crosses val="autoZero"/>
        <c:auto val="0"/>
        <c:lblOffset val="100"/>
        <c:tickLblSkip val="1"/>
        <c:noMultiLvlLbl val="0"/>
      </c:catAx>
      <c:valAx>
        <c:axId val="466395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9525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7102848"/>
        <c:axId val="19707905"/>
      </c:lineChart>
      <c:catAx>
        <c:axId val="17102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7905"/>
        <c:crosses val="autoZero"/>
        <c:auto val="0"/>
        <c:lblOffset val="100"/>
        <c:tickLblSkip val="1"/>
        <c:noMultiLvlLbl val="0"/>
      </c:catAx>
      <c:valAx>
        <c:axId val="1970790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0284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3153418"/>
        <c:axId val="52836443"/>
      </c:bar3DChart>
      <c:catAx>
        <c:axId val="43153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36443"/>
        <c:crosses val="autoZero"/>
        <c:auto val="1"/>
        <c:lblOffset val="100"/>
        <c:tickLblSkip val="1"/>
        <c:noMultiLvlLbl val="0"/>
      </c:catAx>
      <c:valAx>
        <c:axId val="52836443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53418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765940"/>
        <c:axId val="51893461"/>
      </c:bar3DChart>
      <c:catAx>
        <c:axId val="576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93461"/>
        <c:crosses val="autoZero"/>
        <c:auto val="1"/>
        <c:lblOffset val="100"/>
        <c:tickLblSkip val="1"/>
        <c:noMultiLvlLbl val="0"/>
      </c:catAx>
      <c:valAx>
        <c:axId val="51893461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594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693 858,1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- 73 434,1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- 68 684,6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95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4">
        <v>0</v>
      </c>
      <c r="V20" s="135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4">
        <v>0</v>
      </c>
      <c r="V22" s="135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4">
        <v>0</v>
      </c>
      <c r="V23" s="135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0">
        <f>SUM(U4:U23)</f>
        <v>1</v>
      </c>
      <c r="V24" s="141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42887</v>
      </c>
      <c r="S29" s="146">
        <f>'[2]травень'!$D$97</f>
        <v>1135.71022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42887</v>
      </c>
      <c r="S39" s="145">
        <v>59637.061719999954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100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2">
        <v>0</v>
      </c>
      <c r="V4" s="133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4">
        <v>0</v>
      </c>
      <c r="V5" s="135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6">
        <v>1</v>
      </c>
      <c r="V6" s="137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6">
        <v>0</v>
      </c>
      <c r="V7" s="137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4">
        <v>0</v>
      </c>
      <c r="V8" s="135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4">
        <v>0</v>
      </c>
      <c r="V9" s="135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4">
        <v>0</v>
      </c>
      <c r="V11" s="135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4">
        <v>0</v>
      </c>
      <c r="V12" s="135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4">
        <v>0</v>
      </c>
      <c r="V13" s="135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4">
        <v>0</v>
      </c>
      <c r="V14" s="135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4">
        <v>0</v>
      </c>
      <c r="V15" s="135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4">
        <v>0</v>
      </c>
      <c r="V17" s="135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4">
        <v>0</v>
      </c>
      <c r="V20" s="135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4">
        <v>0</v>
      </c>
      <c r="V22" s="135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4">
        <v>0</v>
      </c>
      <c r="V23" s="135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0">
        <f>SUM(U4:U23)</f>
        <v>1</v>
      </c>
      <c r="V24" s="141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42917</v>
      </c>
      <c r="S29" s="146">
        <f>'[2]червень'!$D$97</f>
        <v>225.52589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42917</v>
      </c>
      <c r="S39" s="145">
        <v>31922.249009999945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103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AVERAGE(N4:N13)</f>
        <v>5030.93</v>
      </c>
      <c r="R4" s="71">
        <v>0</v>
      </c>
      <c r="S4" s="72">
        <v>0</v>
      </c>
      <c r="T4" s="73">
        <v>0</v>
      </c>
      <c r="U4" s="132">
        <v>0</v>
      </c>
      <c r="V4" s="133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5030.9</v>
      </c>
      <c r="R5" s="75">
        <v>0</v>
      </c>
      <c r="S5" s="69">
        <v>0</v>
      </c>
      <c r="T5" s="76">
        <v>104.84</v>
      </c>
      <c r="U5" s="134">
        <v>0</v>
      </c>
      <c r="V5" s="135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1.25</v>
      </c>
      <c r="E6" s="113">
        <f t="shared" si="0"/>
        <v>0.050000000000000044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5030.9</v>
      </c>
      <c r="R6" s="77">
        <v>0</v>
      </c>
      <c r="S6" s="78">
        <v>0</v>
      </c>
      <c r="T6" s="79">
        <v>3.9</v>
      </c>
      <c r="U6" s="136">
        <v>0</v>
      </c>
      <c r="V6" s="137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5030.9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5030.9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5030.9</v>
      </c>
      <c r="R9" s="77">
        <v>106.04</v>
      </c>
      <c r="S9" s="78">
        <v>0</v>
      </c>
      <c r="T9" s="76">
        <v>0</v>
      </c>
      <c r="U9" s="134">
        <v>0</v>
      </c>
      <c r="V9" s="135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5030.9</v>
      </c>
      <c r="R10" s="77">
        <v>0</v>
      </c>
      <c r="S10" s="78">
        <v>0</v>
      </c>
      <c r="T10" s="76">
        <v>1.1</v>
      </c>
      <c r="U10" s="134">
        <v>0</v>
      </c>
      <c r="V10" s="135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5030.9</v>
      </c>
      <c r="R11" s="75">
        <v>0</v>
      </c>
      <c r="S11" s="69">
        <v>0</v>
      </c>
      <c r="T11" s="76">
        <v>205.2</v>
      </c>
      <c r="U11" s="134">
        <v>0</v>
      </c>
      <c r="V11" s="135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5030.9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16.85999999999922</v>
      </c>
      <c r="N13" s="69">
        <v>8299.4</v>
      </c>
      <c r="O13" s="69">
        <v>9600</v>
      </c>
      <c r="P13" s="3">
        <f t="shared" si="2"/>
        <v>0.8645208333333333</v>
      </c>
      <c r="Q13" s="2">
        <v>5030.9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5030.9</v>
      </c>
      <c r="R14" s="75"/>
      <c r="S14" s="69"/>
      <c r="T14" s="80"/>
      <c r="U14" s="134"/>
      <c r="V14" s="135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5030.9</v>
      </c>
      <c r="R15" s="75"/>
      <c r="S15" s="69"/>
      <c r="T15" s="80"/>
      <c r="U15" s="134"/>
      <c r="V15" s="135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5030.9</v>
      </c>
      <c r="R16" s="75"/>
      <c r="S16" s="69"/>
      <c r="T16" s="80"/>
      <c r="U16" s="134"/>
      <c r="V16" s="135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5030.9</v>
      </c>
      <c r="R17" s="75"/>
      <c r="S17" s="69"/>
      <c r="T17" s="80"/>
      <c r="U17" s="134"/>
      <c r="V17" s="135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5030.9</v>
      </c>
      <c r="R18" s="75"/>
      <c r="S18" s="69"/>
      <c r="T18" s="76"/>
      <c r="U18" s="134"/>
      <c r="V18" s="135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5030.9</v>
      </c>
      <c r="R19" s="75"/>
      <c r="S19" s="69"/>
      <c r="T19" s="76"/>
      <c r="U19" s="134"/>
      <c r="V19" s="135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5030.9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5030.9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5030.9</v>
      </c>
      <c r="R22" s="81"/>
      <c r="S22" s="80"/>
      <c r="T22" s="76"/>
      <c r="U22" s="134"/>
      <c r="V22" s="135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5030.9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5030.9</v>
      </c>
      <c r="R24" s="81"/>
      <c r="S24" s="80"/>
      <c r="T24" s="76"/>
      <c r="U24" s="134"/>
      <c r="V24" s="135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32239.050000000003</v>
      </c>
      <c r="C25" s="92">
        <f t="shared" si="4"/>
        <v>580.73</v>
      </c>
      <c r="D25" s="115">
        <f t="shared" si="4"/>
        <v>253.20999999999998</v>
      </c>
      <c r="E25" s="115">
        <f t="shared" si="4"/>
        <v>327.52000000000004</v>
      </c>
      <c r="F25" s="92">
        <f t="shared" si="4"/>
        <v>853.25</v>
      </c>
      <c r="G25" s="92">
        <f t="shared" si="4"/>
        <v>2923.6</v>
      </c>
      <c r="H25" s="92">
        <f t="shared" si="4"/>
        <v>8950.06</v>
      </c>
      <c r="I25" s="92">
        <f t="shared" si="4"/>
        <v>1132.95</v>
      </c>
      <c r="J25" s="92">
        <f t="shared" si="4"/>
        <v>371.45</v>
      </c>
      <c r="K25" s="92">
        <f t="shared" si="4"/>
        <v>511.6</v>
      </c>
      <c r="L25" s="92">
        <f t="shared" si="4"/>
        <v>2539</v>
      </c>
      <c r="M25" s="91">
        <f t="shared" si="4"/>
        <v>207.60999999999814</v>
      </c>
      <c r="N25" s="91">
        <f t="shared" si="4"/>
        <v>50309.3</v>
      </c>
      <c r="O25" s="91">
        <f t="shared" si="4"/>
        <v>120156.4</v>
      </c>
      <c r="P25" s="93">
        <f>N25/O25</f>
        <v>0.41869846300321917</v>
      </c>
      <c r="Q25" s="2"/>
      <c r="R25" s="82">
        <f>SUM(R4:R24)</f>
        <v>106.04</v>
      </c>
      <c r="S25" s="82">
        <f>SUM(S4:S24)</f>
        <v>0</v>
      </c>
      <c r="T25" s="82">
        <f>SUM(T4:T24)</f>
        <v>315.03999999999996</v>
      </c>
      <c r="U25" s="140">
        <f>SUM(U4:U24)</f>
        <v>1</v>
      </c>
      <c r="V25" s="141"/>
      <c r="W25" s="82">
        <f>R25+S25+U25+T25+V25</f>
        <v>422.08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 t="s">
        <v>33</v>
      </c>
      <c r="S28" s="138"/>
      <c r="T28" s="138"/>
      <c r="U28" s="13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>
        <v>42933</v>
      </c>
      <c r="S30" s="146">
        <v>0</v>
      </c>
      <c r="T30" s="146"/>
      <c r="U30" s="14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/>
      <c r="S31" s="146"/>
      <c r="T31" s="146"/>
      <c r="U31" s="14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 t="s">
        <v>30</v>
      </c>
      <c r="S38" s="138"/>
      <c r="T38" s="138"/>
      <c r="U38" s="13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 t="s">
        <v>31</v>
      </c>
      <c r="S39" s="139"/>
      <c r="T39" s="139"/>
      <c r="U39" s="139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>
        <v>42933</v>
      </c>
      <c r="S40" s="145">
        <v>23978.77982999994</v>
      </c>
      <c r="T40" s="145"/>
      <c r="U40" s="14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4"/>
      <c r="S41" s="145"/>
      <c r="T41" s="145"/>
      <c r="U41" s="14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107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108</v>
      </c>
      <c r="P27" s="165"/>
    </row>
    <row r="28" spans="1:16" ht="30.75" customHeight="1">
      <c r="A28" s="155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липень!S40</f>
        <v>23978.77982999994</v>
      </c>
      <c r="B29" s="49">
        <v>19230</v>
      </c>
      <c r="C29" s="49">
        <v>1723.18</v>
      </c>
      <c r="D29" s="49">
        <v>13500</v>
      </c>
      <c r="E29" s="49">
        <v>3.73</v>
      </c>
      <c r="F29" s="49">
        <v>20050</v>
      </c>
      <c r="G29" s="49">
        <v>6883.25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8618.16</v>
      </c>
      <c r="N29" s="51">
        <f>M29-L29</f>
        <v>-44168.84</v>
      </c>
      <c r="O29" s="166">
        <f>липень!S30</f>
        <v>0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383781.47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91320.94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113312.39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11938.8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54540.84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3778.99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19291.999999999854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693858.0599999998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1723.18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6883.25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2017-07-17T08:26:00Z</dcterms:modified>
  <cp:category/>
  <cp:version/>
  <cp:contentType/>
  <cp:contentStatus/>
</cp:coreProperties>
</file>